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shmn2018.sharepoint.com/sites/SMAC/Shared Documents/NOFO/2022/"/>
    </mc:Choice>
  </mc:AlternateContent>
  <xr:revisionPtr revIDLastSave="0" documentId="8_{FBE2C44C-5640-43D0-9667-DFABD8DDD7B1}" xr6:coauthVersionLast="47" xr6:coauthVersionMax="47" xr10:uidLastSave="{00000000-0000-0000-0000-000000000000}"/>
  <bookViews>
    <workbookView xWindow="-110" yWindow="-110" windowWidth="19420" windowHeight="10420" xr2:uid="{9A765E9F-67B4-41B6-A720-DF954515D8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1" l="1"/>
  <c r="H37" i="1"/>
  <c r="H36" i="1"/>
  <c r="H35" i="1"/>
  <c r="H34" i="1"/>
  <c r="H31" i="1"/>
  <c r="H30" i="1"/>
  <c r="H29" i="1"/>
  <c r="H28" i="1"/>
  <c r="H27" i="1"/>
  <c r="H26" i="1"/>
  <c r="H25" i="1"/>
  <c r="H24" i="1"/>
  <c r="H23" i="1"/>
  <c r="H22" i="1"/>
  <c r="H19" i="1"/>
  <c r="H18" i="1"/>
  <c r="H16" i="1"/>
  <c r="H15" i="1"/>
  <c r="H13" i="1"/>
  <c r="H40" i="1" s="1"/>
</calcChain>
</file>

<file path=xl/sharedStrings.xml><?xml version="1.0" encoding="utf-8"?>
<sst xmlns="http://schemas.openxmlformats.org/spreadsheetml/2006/main" count="131" uniqueCount="108">
  <si>
    <t>Organization</t>
  </si>
  <si>
    <t>Project Name</t>
  </si>
  <si>
    <t>CoC Model/Component</t>
  </si>
  <si>
    <t>Populations Served</t>
  </si>
  <si>
    <t>Project Status</t>
  </si>
  <si>
    <t>Total ARA</t>
  </si>
  <si>
    <t>Date of Review</t>
  </si>
  <si>
    <t>Reviewer</t>
  </si>
  <si>
    <t>EVALUATION AND RANKING STANDARDS</t>
  </si>
  <si>
    <t>OPERATIONS</t>
  </si>
  <si>
    <t>Possible Points</t>
  </si>
  <si>
    <t>Data</t>
  </si>
  <si>
    <t>Score</t>
  </si>
  <si>
    <t>Effective Use of Funds</t>
  </si>
  <si>
    <t>Spent 90-100% of grant</t>
  </si>
  <si>
    <t>Spent 80-89% of grant</t>
  </si>
  <si>
    <t>Spent 75-79% of grant</t>
  </si>
  <si>
    <t>Spent less than 75% of grant</t>
  </si>
  <si>
    <t>eLOCCS Drawdowns</t>
  </si>
  <si>
    <t>At least 1 time per quarter</t>
  </si>
  <si>
    <t>Less than 1 time per quarter</t>
  </si>
  <si>
    <t>Housing First</t>
  </si>
  <si>
    <t>YES</t>
  </si>
  <si>
    <t>NO</t>
  </si>
  <si>
    <t>Unit Utilization</t>
  </si>
  <si>
    <t>96-100%</t>
  </si>
  <si>
    <t>90-95%</t>
  </si>
  <si>
    <t>80-89%</t>
  </si>
  <si>
    <t>70 - 79%</t>
  </si>
  <si>
    <t>69% or less</t>
  </si>
  <si>
    <t xml:space="preserve">Data Completeness (a), (b), and (c) </t>
  </si>
  <si>
    <t>All 3 are below 2.0%</t>
  </si>
  <si>
    <t>2 of the 3 are below 2.0%</t>
  </si>
  <si>
    <t>1 of the 3 are below 2.0%</t>
  </si>
  <si>
    <t>0 are below 2.0% but none are above 5.0%</t>
  </si>
  <si>
    <t>0 of the 3 are below 1.0% and one or more are above 5.0%</t>
  </si>
  <si>
    <t>PROJECT PERFORMANCE</t>
  </si>
  <si>
    <t>Dedicated Chronic Homeless Beds (PSH ONLY)</t>
  </si>
  <si>
    <t>90% or higher</t>
  </si>
  <si>
    <t>85-89%</t>
  </si>
  <si>
    <t>80-84%</t>
  </si>
  <si>
    <t>75-79%</t>
  </si>
  <si>
    <t>74% or less</t>
  </si>
  <si>
    <t>Housing Stability  (exits to permanent housing)</t>
  </si>
  <si>
    <t>90% or higher (PSH)                   75% or higher (RRH)</t>
  </si>
  <si>
    <t>85-89%  (PSH)             70-74% (RRH)</t>
  </si>
  <si>
    <t>80-84%  (PSH)               65-69%  (RRH)</t>
  </si>
  <si>
    <t>75-79%  (PSH)                 60-64%   (RRH)</t>
  </si>
  <si>
    <t>74% or less (PSH)        59% or less  (RRH)</t>
  </si>
  <si>
    <t>Earned Income--Increase (RRH Only)</t>
  </si>
  <si>
    <t>30% or higher</t>
  </si>
  <si>
    <t>25 - 29%</t>
  </si>
  <si>
    <t>20 - 24%</t>
  </si>
  <si>
    <t>15 - 19%</t>
  </si>
  <si>
    <t>14% or less</t>
  </si>
  <si>
    <t>Non-Employment Income--Maintain/ Increase (PSH Only)</t>
  </si>
  <si>
    <t>60% or higher</t>
  </si>
  <si>
    <t>55 - 59%</t>
  </si>
  <si>
    <t>50 - 54%</t>
  </si>
  <si>
    <t>45 - 49%</t>
  </si>
  <si>
    <t>44% or less</t>
  </si>
  <si>
    <t>Total Income       PSH - Maintain or Increase                   RRH - Increase Only</t>
  </si>
  <si>
    <t>75% or higher (PSH)                      60% or higher (RRH)</t>
  </si>
  <si>
    <t>70 - 74% (PSH)       55-59% (RRH)</t>
  </si>
  <si>
    <t>65 - 69% (PSH)      50-54% (RRH)</t>
  </si>
  <si>
    <t>60 - 64% (PSH)     45-49% (RRH)</t>
  </si>
  <si>
    <t>59% or less (PSH)   44% or less (RRH)</t>
  </si>
  <si>
    <t>Non-Cash Benefits</t>
  </si>
  <si>
    <t>70-70%</t>
  </si>
  <si>
    <t>60-69%</t>
  </si>
  <si>
    <t xml:space="preserve">59% or less </t>
  </si>
  <si>
    <t>Health Insurance</t>
  </si>
  <si>
    <t>Reocurrance (All exits)</t>
  </si>
  <si>
    <t>0-5%</t>
  </si>
  <si>
    <t>5.1%-10%</t>
  </si>
  <si>
    <t>10.1%-15%</t>
  </si>
  <si>
    <t>15.1%-20%</t>
  </si>
  <si>
    <t>over 20%</t>
  </si>
  <si>
    <t>Reocurrance (Returns Report)</t>
  </si>
  <si>
    <t>Over 20%</t>
  </si>
  <si>
    <t>Coordinated Entry Denials</t>
  </si>
  <si>
    <t>10% or less</t>
  </si>
  <si>
    <t>11-15%</t>
  </si>
  <si>
    <t>16-20%</t>
  </si>
  <si>
    <t>21-25%</t>
  </si>
  <si>
    <t>Over 25%</t>
  </si>
  <si>
    <t>RACIAL EQUITY MEASURES (PRELIMINARY)</t>
  </si>
  <si>
    <t>Equity--Staff  Composition</t>
  </si>
  <si>
    <t>At least 20% of organization's staff identify as Black, Indigenous, or People of Color (BIPOC), and/or as LGBTQ+, and /or have experienced homelessness</t>
  </si>
  <si>
    <t>10-19% of organization's staff identify as BIPOC, and/or as LGBTQ+, and /or have experienced homelessness</t>
  </si>
  <si>
    <t>Less than 10% of organization's staff identify as BIPOC, and/or as LGBTQ+, and /or have experienced homelessness</t>
  </si>
  <si>
    <t>Equity--Board/Leadership  Composition</t>
  </si>
  <si>
    <t>At least 20% of organization's board, directors, managers identify as BIPOC, and/or as LGBTQ+, and /or have experienced homelessness</t>
  </si>
  <si>
    <t>10-19% of organization's board, directors, managers identify as BIPOC, and/or as LGBTQ+, and /or have experienced homelessness</t>
  </si>
  <si>
    <t>Less than 10% of organization's board, directors, managers identify as BIPOC, and/or as LGBTQ+, and /or have experienced homelessness</t>
  </si>
  <si>
    <t>Equity—increase overall income</t>
  </si>
  <si>
    <t>30% or more of BIPOC households increase overall income</t>
  </si>
  <si>
    <t>20-29% of BIPOC households increase overall income</t>
  </si>
  <si>
    <t>Less than 20% of BIPOC households increase overall income</t>
  </si>
  <si>
    <t>Equity—exits to permanent housing</t>
  </si>
  <si>
    <t>At least 80% of BIPOC participants exited the program to permanent destinations.</t>
  </si>
  <si>
    <t>75-80% of BIPOC participants exited the program to permanent destinations.</t>
  </si>
  <si>
    <t>Less than 75% of BIPOC participants exited the program to permanent destinations.</t>
  </si>
  <si>
    <t>Equity—returns to homelessness (12 months)</t>
  </si>
  <si>
    <t xml:space="preserve">Less than 10% of BIPOC participants returned to homelessness within 12 months of exit to permanent housing </t>
  </si>
  <si>
    <t>10-15% of BIPOC participants returned to homelessness within 12 months of exit to permanent housing</t>
  </si>
  <si>
    <t>15% or more of BIPOC participants returned to homelessness within 12 months of exit to permanent housing</t>
  </si>
  <si>
    <t>TOTAL POINTS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</si>
</sst>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454545"/>
      <name val="Calibri"/>
      <family val="2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14" fontId="2" fillId="3" borderId="1" xfId="0" applyNumberFormat="1" applyFont="1" applyFill="1" applyBorder="1" applyAlignment="1" applyProtection="1">
      <alignment horizontal="left" vertical="center" wrapText="1"/>
      <protection locked="0"/>
    </xf>
    <xf numFmtId="44" fontId="2" fillId="3" borderId="1" xfId="2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vertical="center" wrapText="1"/>
    </xf>
    <xf numFmtId="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9" borderId="1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3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vertical="center" wrapText="1"/>
    </xf>
    <xf numFmtId="9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8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9" fontId="3" fillId="9" borderId="1" xfId="0" applyNumberFormat="1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left" vertical="center" wrapText="1"/>
    </xf>
    <xf numFmtId="0" fontId="3" fillId="11" borderId="3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vertical="center" wrapText="1"/>
    </xf>
    <xf numFmtId="44" fontId="3" fillId="3" borderId="1" xfId="2" applyFont="1" applyFill="1" applyBorder="1" applyAlignment="1" applyProtection="1">
      <alignment horizontal="center" vertical="center" wrapText="1"/>
      <protection locked="0"/>
    </xf>
    <xf numFmtId="0" fontId="3" fillId="11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11"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1CB17-816B-4A97-9179-711A62890E2A}">
  <dimension ref="A1:H40"/>
  <sheetViews>
    <sheetView tabSelected="1" workbookViewId="0">
      <selection sqref="A1:H40"/>
    </sheetView>
  </sheetViews>
  <sheetFormatPr defaultRowHeight="14.5" x14ac:dyDescent="0.35"/>
  <cols>
    <col min="1" max="1" width="17.36328125" customWidth="1"/>
    <col min="2" max="2" width="17.1796875" customWidth="1"/>
    <col min="3" max="3" width="17.7265625" customWidth="1"/>
    <col min="4" max="4" width="17.453125" customWidth="1"/>
    <col min="5" max="5" width="16.90625" customWidth="1"/>
    <col min="6" max="6" width="17.26953125" customWidth="1"/>
    <col min="7" max="7" width="17.08984375" customWidth="1"/>
    <col min="8" max="8" width="12.90625" customWidth="1"/>
  </cols>
  <sheetData>
    <row r="1" spans="1:8" ht="21" x14ac:dyDescent="0.35">
      <c r="A1" s="1" t="s">
        <v>0</v>
      </c>
      <c r="B1" s="1"/>
      <c r="C1" s="2"/>
      <c r="D1" s="2"/>
      <c r="E1" s="2"/>
      <c r="F1" s="2"/>
      <c r="G1" s="2"/>
      <c r="H1" s="2"/>
    </row>
    <row r="2" spans="1:8" ht="21" x14ac:dyDescent="0.35">
      <c r="A2" s="1" t="s">
        <v>1</v>
      </c>
      <c r="B2" s="1"/>
      <c r="C2" s="2"/>
      <c r="D2" s="2"/>
      <c r="E2" s="2"/>
      <c r="F2" s="2"/>
      <c r="G2" s="2"/>
      <c r="H2" s="2"/>
    </row>
    <row r="3" spans="1:8" ht="21" x14ac:dyDescent="0.35">
      <c r="A3" s="3" t="s">
        <v>2</v>
      </c>
      <c r="B3" s="4"/>
      <c r="C3" s="5"/>
      <c r="D3" s="6"/>
      <c r="E3" s="6"/>
      <c r="F3" s="6"/>
      <c r="G3" s="6"/>
      <c r="H3" s="7"/>
    </row>
    <row r="4" spans="1:8" ht="21" x14ac:dyDescent="0.35">
      <c r="A4" s="3" t="s">
        <v>3</v>
      </c>
      <c r="B4" s="4"/>
      <c r="C4" s="5"/>
      <c r="D4" s="6"/>
      <c r="E4" s="6"/>
      <c r="F4" s="6"/>
      <c r="G4" s="6"/>
      <c r="H4" s="7"/>
    </row>
    <row r="5" spans="1:8" ht="21" x14ac:dyDescent="0.35">
      <c r="A5" s="1" t="s">
        <v>4</v>
      </c>
      <c r="B5" s="1"/>
      <c r="C5" s="8"/>
      <c r="D5" s="8"/>
      <c r="E5" s="8"/>
      <c r="F5" s="8"/>
      <c r="G5" s="8"/>
      <c r="H5" s="8"/>
    </row>
    <row r="6" spans="1:8" ht="21" x14ac:dyDescent="0.35">
      <c r="A6" s="1" t="s">
        <v>5</v>
      </c>
      <c r="B6" s="1"/>
      <c r="C6" s="9"/>
      <c r="D6" s="9"/>
      <c r="E6" s="9"/>
      <c r="F6" s="9"/>
      <c r="G6" s="9"/>
      <c r="H6" s="9"/>
    </row>
    <row r="7" spans="1:8" ht="21" x14ac:dyDescent="0.35">
      <c r="A7" s="1" t="s">
        <v>6</v>
      </c>
      <c r="B7" s="1"/>
      <c r="C7" s="8"/>
      <c r="D7" s="8"/>
      <c r="E7" s="8"/>
      <c r="F7" s="8"/>
      <c r="G7" s="8"/>
      <c r="H7" s="8"/>
    </row>
    <row r="8" spans="1:8" ht="21" x14ac:dyDescent="0.35">
      <c r="A8" s="1" t="s">
        <v>7</v>
      </c>
      <c r="B8" s="1"/>
      <c r="C8" s="2"/>
      <c r="D8" s="2"/>
      <c r="E8" s="2"/>
      <c r="F8" s="2"/>
      <c r="G8" s="2"/>
      <c r="H8" s="2"/>
    </row>
    <row r="9" spans="1:8" x14ac:dyDescent="0.35">
      <c r="A9" s="10"/>
      <c r="B9" s="10"/>
      <c r="C9" s="10"/>
      <c r="D9" s="10"/>
      <c r="E9" s="10"/>
      <c r="F9" s="10"/>
      <c r="G9" s="10"/>
      <c r="H9" s="10"/>
    </row>
    <row r="10" spans="1:8" x14ac:dyDescent="0.35">
      <c r="A10" s="11" t="s">
        <v>8</v>
      </c>
      <c r="B10" s="12"/>
      <c r="C10" s="12"/>
      <c r="D10" s="12"/>
      <c r="E10" s="12"/>
      <c r="F10" s="12"/>
      <c r="G10" s="12"/>
      <c r="H10" s="13"/>
    </row>
    <row r="11" spans="1:8" x14ac:dyDescent="0.35">
      <c r="A11" s="14" t="s">
        <v>9</v>
      </c>
      <c r="B11" s="15"/>
      <c r="C11" s="15"/>
      <c r="D11" s="15"/>
      <c r="E11" s="15"/>
      <c r="F11" s="15"/>
      <c r="G11" s="15"/>
      <c r="H11" s="16"/>
    </row>
    <row r="12" spans="1:8" ht="29" x14ac:dyDescent="0.35">
      <c r="A12" s="17" t="s">
        <v>10</v>
      </c>
      <c r="B12" s="17">
        <v>8</v>
      </c>
      <c r="C12" s="17">
        <v>6</v>
      </c>
      <c r="D12" s="18">
        <v>4</v>
      </c>
      <c r="E12" s="18">
        <v>0</v>
      </c>
      <c r="F12" s="19"/>
      <c r="G12" s="20" t="s">
        <v>11</v>
      </c>
      <c r="H12" s="20" t="s">
        <v>12</v>
      </c>
    </row>
    <row r="13" spans="1:8" ht="58" x14ac:dyDescent="0.35">
      <c r="A13" s="21" t="s">
        <v>13</v>
      </c>
      <c r="B13" s="22" t="s">
        <v>14</v>
      </c>
      <c r="C13" s="23" t="s">
        <v>15</v>
      </c>
      <c r="D13" s="24" t="s">
        <v>16</v>
      </c>
      <c r="E13" s="24" t="s">
        <v>17</v>
      </c>
      <c r="F13" s="25"/>
      <c r="G13" s="26"/>
      <c r="H13" s="27">
        <f>IF(G13&gt;=90%,8,IF(G13&gt;=80%,6,IF(G13&gt;=75%,4,IF(G13&lt;75%,0))))</f>
        <v>0</v>
      </c>
    </row>
    <row r="14" spans="1:8" ht="29" x14ac:dyDescent="0.35">
      <c r="A14" s="17" t="s">
        <v>10</v>
      </c>
      <c r="B14" s="28">
        <v>8</v>
      </c>
      <c r="C14" s="29"/>
      <c r="D14" s="28">
        <v>0</v>
      </c>
      <c r="E14" s="29"/>
      <c r="F14" s="30"/>
      <c r="G14" s="20" t="s">
        <v>11</v>
      </c>
      <c r="H14" s="20" t="s">
        <v>12</v>
      </c>
    </row>
    <row r="15" spans="1:8" ht="43.5" x14ac:dyDescent="0.35">
      <c r="A15" s="31" t="s">
        <v>18</v>
      </c>
      <c r="B15" s="32" t="s">
        <v>19</v>
      </c>
      <c r="C15" s="32"/>
      <c r="D15" s="33" t="s">
        <v>20</v>
      </c>
      <c r="E15" s="34"/>
      <c r="F15" s="35"/>
      <c r="G15" s="26"/>
      <c r="H15" s="27" t="b">
        <f>IF(G15="At least once/Q", 8, IF(G15="LESS THAN once/Q", 0))</f>
        <v>0</v>
      </c>
    </row>
    <row r="16" spans="1:8" ht="29" x14ac:dyDescent="0.35">
      <c r="A16" s="21" t="s">
        <v>21</v>
      </c>
      <c r="B16" s="36" t="s">
        <v>22</v>
      </c>
      <c r="C16" s="37"/>
      <c r="D16" s="36" t="s">
        <v>23</v>
      </c>
      <c r="E16" s="37"/>
      <c r="F16" s="38"/>
      <c r="G16" s="39"/>
      <c r="H16" s="27" t="b">
        <f>IF(G16="YES",8,IF(G16="NO",0))</f>
        <v>0</v>
      </c>
    </row>
    <row r="17" spans="1:8" ht="29" x14ac:dyDescent="0.35">
      <c r="A17" s="17" t="s">
        <v>10</v>
      </c>
      <c r="B17" s="40">
        <v>8</v>
      </c>
      <c r="C17" s="40">
        <v>6</v>
      </c>
      <c r="D17" s="40">
        <v>4</v>
      </c>
      <c r="E17" s="40">
        <v>2</v>
      </c>
      <c r="F17" s="40">
        <v>0</v>
      </c>
      <c r="G17" s="20" t="s">
        <v>11</v>
      </c>
      <c r="H17" s="20" t="s">
        <v>12</v>
      </c>
    </row>
    <row r="18" spans="1:8" ht="43.5" x14ac:dyDescent="0.35">
      <c r="A18" s="21" t="s">
        <v>24</v>
      </c>
      <c r="B18" s="41" t="s">
        <v>25</v>
      </c>
      <c r="C18" s="41" t="s">
        <v>26</v>
      </c>
      <c r="D18" s="41" t="s">
        <v>27</v>
      </c>
      <c r="E18" s="41" t="s">
        <v>28</v>
      </c>
      <c r="F18" s="41" t="s">
        <v>29</v>
      </c>
      <c r="G18" s="42"/>
      <c r="H18" s="27">
        <f>IF(G18&gt;=96%,8,IF(G18&gt;=90%,6,IF(G18&gt;=80%,4,IF(G18&gt;=70%,2,IF(G18&lt;70%,0)))))</f>
        <v>0</v>
      </c>
    </row>
    <row r="19" spans="1:8" ht="116" x14ac:dyDescent="0.35">
      <c r="A19" s="21" t="s">
        <v>30</v>
      </c>
      <c r="B19" s="41" t="s">
        <v>31</v>
      </c>
      <c r="C19" s="41" t="s">
        <v>32</v>
      </c>
      <c r="D19" s="41" t="s">
        <v>33</v>
      </c>
      <c r="E19" s="41" t="s">
        <v>34</v>
      </c>
      <c r="F19" s="41" t="s">
        <v>35</v>
      </c>
      <c r="G19" s="43"/>
      <c r="H19" s="27" t="b">
        <f>IF(G19="3/3 &lt;2%",8,IF(G19="2/3 &lt;2%",6,IF(G19="1/3 &lt;2%",4,IF(G19="0/3 &lt;2%, 0/3 &gt;5%",2,IF(G19="0/3 &lt;2% at least 1/3 &gt;5%",0)))))</f>
        <v>0</v>
      </c>
    </row>
    <row r="20" spans="1:8" x14ac:dyDescent="0.35">
      <c r="A20" s="14" t="s">
        <v>36</v>
      </c>
      <c r="B20" s="44"/>
      <c r="C20" s="44"/>
      <c r="D20" s="44"/>
      <c r="E20" s="44"/>
      <c r="F20" s="44"/>
      <c r="G20" s="15"/>
      <c r="H20" s="16"/>
    </row>
    <row r="21" spans="1:8" ht="29" x14ac:dyDescent="0.35">
      <c r="A21" s="17" t="s">
        <v>10</v>
      </c>
      <c r="B21" s="18">
        <v>5</v>
      </c>
      <c r="C21" s="18">
        <v>4</v>
      </c>
      <c r="D21" s="18">
        <v>3</v>
      </c>
      <c r="E21" s="18">
        <v>2</v>
      </c>
      <c r="F21" s="18">
        <v>1</v>
      </c>
      <c r="G21" s="20" t="s">
        <v>11</v>
      </c>
      <c r="H21" s="20" t="s">
        <v>12</v>
      </c>
    </row>
    <row r="22" spans="1:8" ht="87" x14ac:dyDescent="0.35">
      <c r="A22" s="31" t="s">
        <v>37</v>
      </c>
      <c r="B22" s="45" t="s">
        <v>38</v>
      </c>
      <c r="C22" s="45" t="s">
        <v>39</v>
      </c>
      <c r="D22" s="45" t="s">
        <v>40</v>
      </c>
      <c r="E22" s="45" t="s">
        <v>41</v>
      </c>
      <c r="F22" s="45" t="s">
        <v>42</v>
      </c>
      <c r="G22" s="26"/>
      <c r="H22" s="27">
        <f>IF(C3="RRH","NA",IF(G22&gt;=90%,5,IF(G22&gt;=85%,4,IF(G22&gt;=80%,3,IF(G22&gt;=75%,2,IF(G22&lt;75%,0))))))</f>
        <v>0</v>
      </c>
    </row>
    <row r="23" spans="1:8" ht="87" x14ac:dyDescent="0.35">
      <c r="A23" s="46" t="s">
        <v>43</v>
      </c>
      <c r="B23" s="45" t="s">
        <v>44</v>
      </c>
      <c r="C23" s="45" t="s">
        <v>45</v>
      </c>
      <c r="D23" s="45" t="s">
        <v>46</v>
      </c>
      <c r="E23" s="45" t="s">
        <v>47</v>
      </c>
      <c r="F23" s="45" t="s">
        <v>48</v>
      </c>
      <c r="G23" s="26"/>
      <c r="H23" s="27" t="b">
        <f>IF(AND(G23&gt;=90%,C3="psh"),5,IF(AND(G23&gt;=85%,C3="PSH"),4,IF(AND(G23&gt;=80%,C3="PSH"),3,IF(AND(G23&gt;=75%,C3="PSH"),2,IF(AND(G23&lt;75%,C3="PSH"),1,IF(AND(G23&gt;=75%,C3="RRH"),5,IF(AND(G23&gt;=70%,C3="RRH"),4,IF(AND(G23&gt;=65%,C3="RRH"),3,IF(AND(G23&gt;=60%,C3="RRH"),2,IF(AND(G23&lt;60%,C3="RRH"),1))))))))))</f>
        <v>0</v>
      </c>
    </row>
    <row r="24" spans="1:8" ht="72.5" x14ac:dyDescent="0.35">
      <c r="A24" s="21" t="s">
        <v>49</v>
      </c>
      <c r="B24" s="47" t="s">
        <v>50</v>
      </c>
      <c r="C24" s="47" t="s">
        <v>51</v>
      </c>
      <c r="D24" s="47" t="s">
        <v>52</v>
      </c>
      <c r="E24" s="47" t="s">
        <v>53</v>
      </c>
      <c r="F24" s="47" t="s">
        <v>54</v>
      </c>
      <c r="G24" s="42"/>
      <c r="H24" s="27" t="b">
        <f>IF(C3="PSH","NA",IF(AND(G24&gt;=30%,C3="RRH"),5,IF(AND(G24&gt;=25%,C3="RRH"),4,IF(AND(G24&gt;=20%,C3="RRH"),3,IF(AND(C3="RRH",G24&gt;=15%),2,IF(AND(G24&lt;15%,C3="RRH"),1))))))</f>
        <v>0</v>
      </c>
    </row>
    <row r="25" spans="1:8" ht="130.5" x14ac:dyDescent="0.35">
      <c r="A25" s="21" t="s">
        <v>55</v>
      </c>
      <c r="B25" s="47" t="s">
        <v>56</v>
      </c>
      <c r="C25" s="47" t="s">
        <v>57</v>
      </c>
      <c r="D25" s="47" t="s">
        <v>58</v>
      </c>
      <c r="E25" s="47" t="s">
        <v>59</v>
      </c>
      <c r="F25" s="47" t="s">
        <v>60</v>
      </c>
      <c r="G25" s="42"/>
      <c r="H25" s="27" t="b">
        <f>IF(C3="RRH","NA",IF(AND(G25&gt;=60%,C3="PSH"),5,IF(AND(G25&gt;=55%,C3="PSH"),4,IF(AND(G41&gt;=50%,C3="PSH"),3,IF(AND(C3="PSH",G25&gt;=45%),2,IF(AND(G25&lt;45%,C3="PSH"),1))))))</f>
        <v>0</v>
      </c>
    </row>
    <row r="26" spans="1:8" ht="130.5" x14ac:dyDescent="0.35">
      <c r="A26" s="21" t="s">
        <v>61</v>
      </c>
      <c r="B26" s="48" t="s">
        <v>62</v>
      </c>
      <c r="C26" s="48" t="s">
        <v>63</v>
      </c>
      <c r="D26" s="48" t="s">
        <v>64</v>
      </c>
      <c r="E26" s="48" t="s">
        <v>65</v>
      </c>
      <c r="F26" s="48" t="s">
        <v>66</v>
      </c>
      <c r="G26" s="42"/>
      <c r="H26" s="27" t="b">
        <f>IF(AND(G26&gt;=75%,C3="PSH"),5,IF(AND(G26&gt;=60%,C3="RRH"),5,IF(AND(G26&gt;=70%,C3="PSH"),4,IF(AND(G26&gt;=55%,C3="RRH"),4,IF(AND(G26&gt;=65%,C3="PSH"),3,IF(AND(G26&gt;=50%,C3="RRH”),3,IF(AND(G33&gt;=60%,C3=""PSH"),2,IF(AND(G26&gt;=45%,C3="RRH"),2,IF(AND(G26&lt;60%,C3="PSH"),1,IF(AND(G26&lt;45%,C3="RRH"),1)))))))))</f>
        <v>0</v>
      </c>
    </row>
    <row r="27" spans="1:8" ht="43.5" x14ac:dyDescent="0.35">
      <c r="A27" s="21" t="s">
        <v>67</v>
      </c>
      <c r="B27" s="22" t="s">
        <v>38</v>
      </c>
      <c r="C27" s="22" t="s">
        <v>27</v>
      </c>
      <c r="D27" s="22" t="s">
        <v>68</v>
      </c>
      <c r="E27" s="22" t="s">
        <v>69</v>
      </c>
      <c r="F27" s="22" t="s">
        <v>70</v>
      </c>
      <c r="G27" s="42"/>
      <c r="H27" s="27">
        <f>IF(G27="",0,IF(G27&gt;=90%,5,IF(G27&gt;=80%,4,IF(G27&gt;=70%,3,IF(G27&gt;=60%,2,IF(G27&lt;60%,1))))))</f>
        <v>0</v>
      </c>
    </row>
    <row r="28" spans="1:8" ht="43.5" x14ac:dyDescent="0.35">
      <c r="A28" s="21" t="s">
        <v>71</v>
      </c>
      <c r="B28" s="22" t="s">
        <v>38</v>
      </c>
      <c r="C28" s="22" t="s">
        <v>27</v>
      </c>
      <c r="D28" s="22" t="s">
        <v>68</v>
      </c>
      <c r="E28" s="22" t="s">
        <v>69</v>
      </c>
      <c r="F28" s="22" t="s">
        <v>70</v>
      </c>
      <c r="G28" s="42"/>
      <c r="H28" s="27">
        <f>IF(G28="",0,IF(G28&gt;=90%,5,IF(G28&gt;=80%,4,IF(G28&gt;=70%,3,IF(G28&gt;=60%,2,IF(G28&lt;60%,1))))))</f>
        <v>0</v>
      </c>
    </row>
    <row r="29" spans="1:8" ht="43.5" x14ac:dyDescent="0.35">
      <c r="A29" s="49" t="s">
        <v>72</v>
      </c>
      <c r="B29" s="22" t="s">
        <v>73</v>
      </c>
      <c r="C29" s="50" t="s">
        <v>74</v>
      </c>
      <c r="D29" s="50" t="s">
        <v>75</v>
      </c>
      <c r="E29" s="22" t="s">
        <v>76</v>
      </c>
      <c r="F29" s="22" t="s">
        <v>77</v>
      </c>
      <c r="G29" s="26"/>
      <c r="H29" s="27">
        <f>IF(G29="",0,IF(G29&lt;=5%,5,IF(G29&lt;=10%,4,IF(G29&lt;=15%,3,IF(G29&lt;=20%,2,IF(G29&gt;20%,1))))))</f>
        <v>0</v>
      </c>
    </row>
    <row r="30" spans="1:8" ht="58" x14ac:dyDescent="0.35">
      <c r="A30" s="49" t="s">
        <v>78</v>
      </c>
      <c r="B30" s="22" t="s">
        <v>73</v>
      </c>
      <c r="C30" s="50" t="s">
        <v>74</v>
      </c>
      <c r="D30" s="50" t="s">
        <v>75</v>
      </c>
      <c r="E30" s="22" t="s">
        <v>76</v>
      </c>
      <c r="F30" s="22" t="s">
        <v>79</v>
      </c>
      <c r="G30" s="26"/>
      <c r="H30" s="27">
        <f>IF(G30="",0,IF(G30&lt;=5%,5,IF(G30&lt;=10%,4,IF(G30&lt;=15%,3,IF(G30&lt;=20%,2,IF(G30&gt;20%,1))))))</f>
        <v>0</v>
      </c>
    </row>
    <row r="31" spans="1:8" ht="43.5" x14ac:dyDescent="0.35">
      <c r="A31" s="49" t="s">
        <v>80</v>
      </c>
      <c r="B31" s="22" t="s">
        <v>81</v>
      </c>
      <c r="C31" s="50" t="s">
        <v>82</v>
      </c>
      <c r="D31" s="50" t="s">
        <v>83</v>
      </c>
      <c r="E31" s="22" t="s">
        <v>84</v>
      </c>
      <c r="F31" s="22" t="s">
        <v>85</v>
      </c>
      <c r="G31" s="26"/>
      <c r="H31" s="27">
        <f>IF(G31="",0,IF(G31&lt;=10%,5,IF(G31&lt;=15%,4,IF(G31&lt;=20%,3,IF(G31&lt;=25%,2,IF(G31&gt;25%,1))))))</f>
        <v>0</v>
      </c>
    </row>
    <row r="32" spans="1:8" x14ac:dyDescent="0.35">
      <c r="A32" s="14" t="s">
        <v>86</v>
      </c>
      <c r="B32" s="44"/>
      <c r="C32" s="44"/>
      <c r="D32" s="44"/>
      <c r="E32" s="44"/>
      <c r="F32" s="44"/>
      <c r="G32" s="15"/>
      <c r="H32" s="16"/>
    </row>
    <row r="33" spans="1:8" ht="29" x14ac:dyDescent="0.35">
      <c r="A33" s="17" t="s">
        <v>10</v>
      </c>
      <c r="B33" s="28">
        <v>8</v>
      </c>
      <c r="C33" s="29"/>
      <c r="D33" s="18">
        <v>4</v>
      </c>
      <c r="E33" s="28">
        <v>0</v>
      </c>
      <c r="F33" s="29"/>
      <c r="G33" s="20" t="s">
        <v>11</v>
      </c>
      <c r="H33" s="20" t="s">
        <v>12</v>
      </c>
    </row>
    <row r="34" spans="1:8" ht="232" x14ac:dyDescent="0.35">
      <c r="A34" s="31" t="s">
        <v>87</v>
      </c>
      <c r="B34" s="51" t="s">
        <v>88</v>
      </c>
      <c r="C34" s="52"/>
      <c r="D34" s="53" t="s">
        <v>89</v>
      </c>
      <c r="E34" s="51" t="s">
        <v>90</v>
      </c>
      <c r="F34" s="52"/>
      <c r="G34" s="54"/>
      <c r="H34" s="27">
        <f>0</f>
        <v>0</v>
      </c>
    </row>
    <row r="35" spans="1:8" ht="261" x14ac:dyDescent="0.35">
      <c r="A35" s="31" t="s">
        <v>91</v>
      </c>
      <c r="B35" s="51" t="s">
        <v>92</v>
      </c>
      <c r="C35" s="52"/>
      <c r="D35" s="53" t="s">
        <v>93</v>
      </c>
      <c r="E35" s="51" t="s">
        <v>94</v>
      </c>
      <c r="F35" s="52"/>
      <c r="G35" s="54"/>
      <c r="H35" s="27">
        <f>0</f>
        <v>0</v>
      </c>
    </row>
    <row r="36" spans="1:8" ht="101.5" x14ac:dyDescent="0.35">
      <c r="A36" s="21" t="s">
        <v>95</v>
      </c>
      <c r="B36" s="51" t="s">
        <v>96</v>
      </c>
      <c r="C36" s="52"/>
      <c r="D36" s="53" t="s">
        <v>97</v>
      </c>
      <c r="E36" s="51" t="s">
        <v>98</v>
      </c>
      <c r="F36" s="52"/>
      <c r="G36" s="54"/>
      <c r="H36" s="27">
        <f>0</f>
        <v>0</v>
      </c>
    </row>
    <row r="37" spans="1:8" ht="174" x14ac:dyDescent="0.35">
      <c r="A37" s="31" t="s">
        <v>99</v>
      </c>
      <c r="B37" s="51" t="s">
        <v>100</v>
      </c>
      <c r="C37" s="52"/>
      <c r="D37" s="53" t="s">
        <v>101</v>
      </c>
      <c r="E37" s="51" t="s">
        <v>102</v>
      </c>
      <c r="F37" s="52"/>
      <c r="G37" s="54"/>
      <c r="H37" s="27">
        <f>0</f>
        <v>0</v>
      </c>
    </row>
    <row r="38" spans="1:8" ht="203" x14ac:dyDescent="0.35">
      <c r="A38" s="31" t="s">
        <v>103</v>
      </c>
      <c r="B38" s="51" t="s">
        <v>104</v>
      </c>
      <c r="C38" s="52"/>
      <c r="D38" s="55" t="s">
        <v>105</v>
      </c>
      <c r="E38" s="51" t="s">
        <v>106</v>
      </c>
      <c r="F38" s="52"/>
      <c r="G38" s="26"/>
      <c r="H38" s="27">
        <f>0</f>
        <v>0</v>
      </c>
    </row>
    <row r="39" spans="1:8" x14ac:dyDescent="0.35">
      <c r="A39" s="56"/>
      <c r="B39" s="57"/>
      <c r="C39" s="57"/>
      <c r="D39" s="57"/>
      <c r="E39" s="57"/>
      <c r="F39" s="57"/>
      <c r="G39" s="58"/>
      <c r="H39" s="59"/>
    </row>
    <row r="40" spans="1:8" x14ac:dyDescent="0.35">
      <c r="A40" s="60" t="s">
        <v>107</v>
      </c>
      <c r="B40" s="61"/>
      <c r="C40" s="61"/>
      <c r="D40" s="61"/>
      <c r="E40" s="61"/>
      <c r="F40" s="61"/>
      <c r="G40" s="62"/>
      <c r="H40" s="63">
        <f>(SUM(H36:H38))+(SUM(H22:H31))+(SUM(H15:H16))+H13+H18+H19</f>
        <v>0</v>
      </c>
    </row>
  </sheetData>
  <mergeCells count="41">
    <mergeCell ref="B38:C38"/>
    <mergeCell ref="E38:F38"/>
    <mergeCell ref="A39:H39"/>
    <mergeCell ref="A40:G40"/>
    <mergeCell ref="B35:C35"/>
    <mergeCell ref="E35:F35"/>
    <mergeCell ref="B36:C36"/>
    <mergeCell ref="E36:F36"/>
    <mergeCell ref="B37:C37"/>
    <mergeCell ref="E37:F37"/>
    <mergeCell ref="A20:H20"/>
    <mergeCell ref="A32:H32"/>
    <mergeCell ref="B33:C33"/>
    <mergeCell ref="E33:F33"/>
    <mergeCell ref="B34:C34"/>
    <mergeCell ref="E34:F34"/>
    <mergeCell ref="A11:H11"/>
    <mergeCell ref="B14:C14"/>
    <mergeCell ref="D14:E14"/>
    <mergeCell ref="B15:C15"/>
    <mergeCell ref="D15:E15"/>
    <mergeCell ref="B16:C16"/>
    <mergeCell ref="D16:E16"/>
    <mergeCell ref="A7:B7"/>
    <mergeCell ref="C7:H7"/>
    <mergeCell ref="A8:B8"/>
    <mergeCell ref="C8:H8"/>
    <mergeCell ref="A9:H9"/>
    <mergeCell ref="A10:H10"/>
    <mergeCell ref="A4:B4"/>
    <mergeCell ref="C4:H4"/>
    <mergeCell ref="A5:B5"/>
    <mergeCell ref="C5:H5"/>
    <mergeCell ref="A6:B6"/>
    <mergeCell ref="C6:H6"/>
    <mergeCell ref="A1:B1"/>
    <mergeCell ref="C1:H1"/>
    <mergeCell ref="A2:B2"/>
    <mergeCell ref="C2:H2"/>
    <mergeCell ref="A3:B3"/>
    <mergeCell ref="C3:H3"/>
  </mergeCells>
  <conditionalFormatting sqref="H1:H2 H6:H8">
    <cfRule type="containsText" dxfId="10" priority="21" operator="containsText" text="NA">
      <formula>NOT(ISERROR(SEARCH("NA",H1)))</formula>
    </cfRule>
  </conditionalFormatting>
  <conditionalFormatting sqref="H5">
    <cfRule type="containsText" dxfId="9" priority="20" operator="containsText" text="NA">
      <formula>NOT(ISERROR(SEARCH("NA",H5)))</formula>
    </cfRule>
  </conditionalFormatting>
  <conditionalFormatting sqref="H12 H39:H40 H9:H10">
    <cfRule type="containsText" dxfId="8" priority="19" operator="containsText" text="NA">
      <formula>NOT(ISERROR(SEARCH("NA",H9)))</formula>
    </cfRule>
  </conditionalFormatting>
  <conditionalFormatting sqref="H34:H36">
    <cfRule type="colorScale" priority="18">
      <colorScale>
        <cfvo type="num" val="0"/>
        <cfvo type="num" val="2.5"/>
        <cfvo type="num" val="5"/>
        <color rgb="FFFF5050"/>
        <color theme="7" tint="0.39997558519241921"/>
        <color theme="9"/>
      </colorScale>
    </cfRule>
  </conditionalFormatting>
  <conditionalFormatting sqref="H32:H36">
    <cfRule type="containsText" dxfId="7" priority="17" operator="containsText" text="NA">
      <formula>NOT(ISERROR(SEARCH("NA",H32)))</formula>
    </cfRule>
  </conditionalFormatting>
  <conditionalFormatting sqref="H37">
    <cfRule type="colorScale" priority="16">
      <colorScale>
        <cfvo type="num" val="0"/>
        <cfvo type="num" val="2.5"/>
        <cfvo type="num" val="5"/>
        <color rgb="FFFF5050"/>
        <color theme="7" tint="0.39997558519241921"/>
        <color theme="9"/>
      </colorScale>
    </cfRule>
  </conditionalFormatting>
  <conditionalFormatting sqref="H37">
    <cfRule type="containsText" dxfId="6" priority="15" operator="containsText" text="NA">
      <formula>NOT(ISERROR(SEARCH("NA",H37)))</formula>
    </cfRule>
  </conditionalFormatting>
  <conditionalFormatting sqref="H38">
    <cfRule type="colorScale" priority="14">
      <colorScale>
        <cfvo type="num" val="0"/>
        <cfvo type="num" val="2.5"/>
        <cfvo type="num" val="5"/>
        <color rgb="FFFF5050"/>
        <color theme="7" tint="0.39997558519241921"/>
        <color theme="9"/>
      </colorScale>
    </cfRule>
  </conditionalFormatting>
  <conditionalFormatting sqref="H38">
    <cfRule type="containsText" dxfId="5" priority="13" operator="containsText" text="NA">
      <formula>NOT(ISERROR(SEARCH("NA",H38)))</formula>
    </cfRule>
  </conditionalFormatting>
  <conditionalFormatting sqref="H20:H21">
    <cfRule type="containsText" dxfId="4" priority="12" operator="containsText" text="NA">
      <formula>NOT(ISERROR(SEARCH("NA",H20)))</formula>
    </cfRule>
  </conditionalFormatting>
  <conditionalFormatting sqref="H22:H26">
    <cfRule type="containsText" dxfId="3" priority="10" operator="containsText" text="NA">
      <formula>NOT(ISERROR(SEARCH("NA",H22)))</formula>
    </cfRule>
    <cfRule type="colorScale" priority="11">
      <colorScale>
        <cfvo type="num" val="0"/>
        <cfvo type="num" val="3"/>
        <cfvo type="num" val="5"/>
        <color rgb="FFFF5050"/>
        <color theme="7" tint="0.59999389629810485"/>
        <color theme="9"/>
      </colorScale>
    </cfRule>
  </conditionalFormatting>
  <conditionalFormatting sqref="H28:H30">
    <cfRule type="containsText" dxfId="2" priority="6" operator="containsText" text="NA">
      <formula>NOT(ISERROR(SEARCH("NA",H28)))</formula>
    </cfRule>
    <cfRule type="colorScale" priority="7">
      <colorScale>
        <cfvo type="num" val="0"/>
        <cfvo type="num" val="3"/>
        <cfvo type="num" val="5"/>
        <color rgb="FFFF5050"/>
        <color theme="7" tint="0.59999389629810485"/>
        <color theme="9"/>
      </colorScale>
    </cfRule>
  </conditionalFormatting>
  <conditionalFormatting sqref="H27">
    <cfRule type="containsText" dxfId="1" priority="8" operator="containsText" text="NA">
      <formula>NOT(ISERROR(SEARCH("NA",H27)))</formula>
    </cfRule>
    <cfRule type="colorScale" priority="9">
      <colorScale>
        <cfvo type="num" val="0"/>
        <cfvo type="num" val="3"/>
        <cfvo type="num" val="5"/>
        <color rgb="FFFF5050"/>
        <color theme="7" tint="0.59999389629810485"/>
        <color theme="9"/>
      </colorScale>
    </cfRule>
  </conditionalFormatting>
  <conditionalFormatting sqref="H31">
    <cfRule type="containsText" dxfId="0" priority="4" operator="containsText" text="NA">
      <formula>NOT(ISERROR(SEARCH("NA",H31)))</formula>
    </cfRule>
    <cfRule type="colorScale" priority="5">
      <colorScale>
        <cfvo type="num" val="0"/>
        <cfvo type="num" val="3"/>
        <cfvo type="num" val="5"/>
        <color rgb="FFFF5050"/>
        <color theme="7" tint="0.59999389629810485"/>
        <color theme="9"/>
      </colorScale>
    </cfRule>
  </conditionalFormatting>
  <conditionalFormatting sqref="H13:H16">
    <cfRule type="colorScale" priority="3">
      <colorScale>
        <cfvo type="num" val="0"/>
        <cfvo type="num" val="4"/>
        <cfvo type="num" val="8"/>
        <color rgb="FFFF5050"/>
        <color theme="7" tint="0.59999389629810485"/>
        <color theme="9"/>
      </colorScale>
    </cfRule>
  </conditionalFormatting>
  <conditionalFormatting sqref="H18:H19">
    <cfRule type="colorScale" priority="2">
      <colorScale>
        <cfvo type="num" val="0"/>
        <cfvo type="num" val="4"/>
        <cfvo type="num" val="8"/>
        <color rgb="FFFF5050"/>
        <color theme="7" tint="0.59999389629810485"/>
        <color theme="9"/>
      </colorScale>
    </cfRule>
  </conditionalFormatting>
  <conditionalFormatting sqref="H17">
    <cfRule type="colorScale" priority="1">
      <colorScale>
        <cfvo type="num" val="0"/>
        <cfvo type="num" val="4"/>
        <cfvo type="num" val="8"/>
        <color rgb="FFFF5050"/>
        <color theme="7" tint="0.59999389629810485"/>
        <color theme="9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2A1D501A10454BB0C55058358DE1AB" ma:contentTypeVersion="10" ma:contentTypeDescription="Create a new document." ma:contentTypeScope="" ma:versionID="27f8ea58c29ec5d6a81bee900f8b88eb">
  <xsd:schema xmlns:xsd="http://www.w3.org/2001/XMLSchema" xmlns:xs="http://www.w3.org/2001/XMLSchema" xmlns:p="http://schemas.microsoft.com/office/2006/metadata/properties" xmlns:ns2="73c90d20-9f0e-4f34-a1f3-e942bef13ddd" xmlns:ns3="8f75e13e-6573-4a7a-aec4-43999b64a410" targetNamespace="http://schemas.microsoft.com/office/2006/metadata/properties" ma:root="true" ma:fieldsID="7906766a5065fd10329a4053233f78c3" ns2:_="" ns3:_="">
    <xsd:import namespace="73c90d20-9f0e-4f34-a1f3-e942bef13ddd"/>
    <xsd:import namespace="8f75e13e-6573-4a7a-aec4-43999b64a4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90d20-9f0e-4f34-a1f3-e942bef13d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10ec9735-2ba8-4a9e-995e-1924895de2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5e13e-6573-4a7a-aec4-43999b64a41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4261626-b084-47c7-8262-f392d6ac4c3b}" ma:internalName="TaxCatchAll" ma:showField="CatchAllData" ma:web="8f75e13e-6573-4a7a-aec4-43999b64a4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3c90d20-9f0e-4f34-a1f3-e942bef13ddd">
      <Terms xmlns="http://schemas.microsoft.com/office/infopath/2007/PartnerControls"/>
    </lcf76f155ced4ddcb4097134ff3c332f>
    <TaxCatchAll xmlns="8f75e13e-6573-4a7a-aec4-43999b64a410" xsi:nil="true"/>
  </documentManagement>
</p:properties>
</file>

<file path=customXml/itemProps1.xml><?xml version="1.0" encoding="utf-8"?>
<ds:datastoreItem xmlns:ds="http://schemas.openxmlformats.org/officeDocument/2006/customXml" ds:itemID="{7C476E6E-0CAF-46DB-B08E-DD19B9FC9CC8}"/>
</file>

<file path=customXml/itemProps2.xml><?xml version="1.0" encoding="utf-8"?>
<ds:datastoreItem xmlns:ds="http://schemas.openxmlformats.org/officeDocument/2006/customXml" ds:itemID="{34555245-3F98-45B8-96A7-DA9A6F406AC5}"/>
</file>

<file path=customXml/itemProps3.xml><?xml version="1.0" encoding="utf-8"?>
<ds:datastoreItem xmlns:ds="http://schemas.openxmlformats.org/officeDocument/2006/customXml" ds:itemID="{4794DB3F-5814-43BF-A9D2-AF5DE68F97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lizm</dc:creator>
  <cp:lastModifiedBy>lizm</cp:lastModifiedBy>
  <dcterms:created xsi:type="dcterms:W3CDTF">2023-06-22T18:14:47Z</dcterms:created>
  <dcterms:modified xsi:type="dcterms:W3CDTF">2023-06-22T18:16:14Z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0x0101004F2A1D501A10454BB0C55058358DE1AB</vt:lpwstr>
  </property>
</Properties>
</file>